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nlässe\Wettkämpfe\Luuszapfe-Cup\Jugi Luuszapfe Cup\Dokumente\"/>
    </mc:Choice>
  </mc:AlternateContent>
  <xr:revisionPtr revIDLastSave="0" documentId="13_ncr:1_{2A42F6F7-10B5-460E-9C03-B06F50100BC3}" xr6:coauthVersionLast="47" xr6:coauthVersionMax="47" xr10:uidLastSave="{00000000-0000-0000-0000-000000000000}"/>
  <bookViews>
    <workbookView xWindow="-28920" yWindow="-120" windowWidth="29040" windowHeight="15840" xr2:uid="{F403B7E1-CA5B-46FB-9985-CFE230C85A2B}"/>
  </bookViews>
  <sheets>
    <sheet name="Auswertungsblatt" sheetId="1" r:id="rId1"/>
  </sheets>
  <definedNames>
    <definedName name="_xlnm._FilterDatabase" localSheetId="0" hidden="1">Auswertungsblatt!$A$9:$N$55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2" i="1"/>
  <c r="M11" i="1"/>
  <c r="M10" i="1"/>
  <c r="I6" i="1"/>
  <c r="I7" i="1"/>
  <c r="I5" i="1"/>
  <c r="I4" i="1" l="1"/>
  <c r="I3" i="1" l="1"/>
  <c r="N20" i="1"/>
  <c r="N21" i="1"/>
  <c r="N22" i="1"/>
  <c r="N16" i="1"/>
  <c r="N10" i="1"/>
  <c r="N14" i="1"/>
  <c r="N11" i="1"/>
  <c r="N31" i="1"/>
  <c r="N30" i="1"/>
  <c r="J54" i="1" l="1"/>
  <c r="J55" i="1" s="1"/>
  <c r="I54" i="1"/>
  <c r="I55" i="1" s="1"/>
  <c r="H54" i="1"/>
  <c r="H55" i="1" s="1"/>
  <c r="G54" i="1"/>
  <c r="G55" i="1" s="1"/>
  <c r="F54" i="1"/>
  <c r="F55" i="1" s="1"/>
  <c r="E54" i="1"/>
  <c r="E55" i="1" s="1"/>
  <c r="N33" i="1" l="1"/>
  <c r="N41" i="1"/>
  <c r="N50" i="1"/>
  <c r="N25" i="1"/>
  <c r="N39" i="1"/>
  <c r="N49" i="1"/>
  <c r="N42" i="1"/>
  <c r="N48" i="1"/>
  <c r="N32" i="1"/>
  <c r="N46" i="1"/>
  <c r="N43" i="1"/>
  <c r="N24" i="1"/>
  <c r="N34" i="1"/>
  <c r="N26" i="1"/>
  <c r="N29" i="1"/>
  <c r="N36" i="1"/>
  <c r="N38" i="1"/>
  <c r="N53" i="1"/>
  <c r="N37" i="1"/>
  <c r="N15" i="1"/>
  <c r="N18" i="1"/>
  <c r="N45" i="1"/>
  <c r="N52" i="1"/>
  <c r="N44" i="1"/>
  <c r="N28" i="1"/>
  <c r="N35" i="1"/>
  <c r="N23" i="1"/>
  <c r="N40" i="1"/>
  <c r="N47" i="1"/>
  <c r="N51" i="1"/>
  <c r="N27" i="1"/>
  <c r="N13" i="1"/>
  <c r="N19" i="1"/>
  <c r="N12" i="1"/>
  <c r="N17" i="1"/>
</calcChain>
</file>

<file path=xl/sharedStrings.xml><?xml version="1.0" encoding="utf-8"?>
<sst xmlns="http://schemas.openxmlformats.org/spreadsheetml/2006/main" count="95" uniqueCount="53">
  <si>
    <t>Nr.</t>
  </si>
  <si>
    <t>Name</t>
  </si>
  <si>
    <t xml:space="preserve">Vorname </t>
  </si>
  <si>
    <t>Jahrgang</t>
  </si>
  <si>
    <t>Zeit</t>
  </si>
  <si>
    <t>Gutschrift</t>
  </si>
  <si>
    <t>Endzeit</t>
  </si>
  <si>
    <t>x</t>
  </si>
  <si>
    <t>Kevin</t>
  </si>
  <si>
    <t>Julia</t>
  </si>
  <si>
    <t>Franziska</t>
  </si>
  <si>
    <t>Priska</t>
  </si>
  <si>
    <t>Hollanda</t>
  </si>
  <si>
    <t>Odermatt</t>
  </si>
  <si>
    <t>Ursula</t>
  </si>
  <si>
    <t>Henry</t>
  </si>
  <si>
    <t>Andermatt</t>
  </si>
  <si>
    <t>Anzahl der Läufer/innen</t>
  </si>
  <si>
    <t>Gesamtzeit</t>
  </si>
  <si>
    <t>Durchschnittszeit</t>
  </si>
  <si>
    <t>Punkte</t>
  </si>
  <si>
    <t>Gesamtpunktzahl</t>
  </si>
  <si>
    <t>Erbsenzähler - 1</t>
  </si>
  <si>
    <t>Chilbischiessen - 1</t>
  </si>
  <si>
    <t>Bergsprint - 2</t>
  </si>
  <si>
    <t>Eiertransport - 2</t>
  </si>
  <si>
    <t>Ranger - 3</t>
  </si>
  <si>
    <t>Windmühle - 3</t>
  </si>
  <si>
    <t>Verein</t>
  </si>
  <si>
    <t>Ansprechsperson</t>
  </si>
  <si>
    <t>Sport Union Musterort</t>
  </si>
  <si>
    <t>Max Mustermann</t>
  </si>
  <si>
    <t>Kontakt</t>
  </si>
  <si>
    <t>+41 79 000 00 00</t>
  </si>
  <si>
    <t>Durchführungsdatum</t>
  </si>
  <si>
    <t>Meier</t>
  </si>
  <si>
    <t>Max</t>
  </si>
  <si>
    <t>Peter</t>
  </si>
  <si>
    <t>Mustermann</t>
  </si>
  <si>
    <t>Müller</t>
  </si>
  <si>
    <t>Grüter</t>
  </si>
  <si>
    <t>Schnider</t>
  </si>
  <si>
    <t>Beat</t>
  </si>
  <si>
    <t>Auswertung</t>
  </si>
  <si>
    <t>Punkteschnitt</t>
  </si>
  <si>
    <t>Alterskategorie</t>
  </si>
  <si>
    <t>11-13 Jahre</t>
  </si>
  <si>
    <t>Telefon: +41 41 262 13 23</t>
  </si>
  <si>
    <t>E-Mail: luuszapfe@sportunionschweiz.ch</t>
  </si>
  <si>
    <t>Anz. Teilnehmende</t>
  </si>
  <si>
    <t>Übermittlung der Auswertungstabelle via Online-Formular auf der Homepage</t>
  </si>
  <si>
    <t>Rangliste</t>
  </si>
  <si>
    <t>Auswertungstabelle Jugi Luuszapfe-Cup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</si>
</sst>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F243E"/>
      <name val="Calibri"/>
      <family val="2"/>
      <scheme val="minor"/>
    </font>
    <font>
      <sz val="12"/>
      <color rgb="FF0F243E"/>
      <name val="Calibri"/>
      <family val="2"/>
      <scheme val="minor"/>
    </font>
    <font>
      <b/>
      <i/>
      <u/>
      <sz val="12"/>
      <color theme="0"/>
      <name val="Calibri  "/>
    </font>
    <font>
      <b/>
      <i/>
      <u/>
      <sz val="12"/>
      <color theme="0"/>
      <name val="Calibri"/>
      <family val="2"/>
      <scheme val="minor"/>
    </font>
    <font>
      <sz val="12"/>
      <color theme="1"/>
      <name val="Calibri  "/>
    </font>
    <font>
      <b/>
      <sz val="12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E4194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F243E"/>
      </left>
      <right style="thin">
        <color rgb="FF0F243E"/>
      </right>
      <top style="thin">
        <color rgb="FF0F243E"/>
      </top>
      <bottom style="thin">
        <color rgb="FF0F243E"/>
      </bottom>
      <diagonal/>
    </border>
    <border>
      <left style="thin">
        <color rgb="FF0F243E"/>
      </left>
      <right/>
      <top style="thin">
        <color rgb="FF0F243E"/>
      </top>
      <bottom style="thin">
        <color rgb="FF0F243E"/>
      </bottom>
      <diagonal/>
    </border>
    <border>
      <left style="medium">
        <color indexed="64"/>
      </left>
      <right style="thin">
        <color rgb="FF0F243E"/>
      </right>
      <top style="medium">
        <color indexed="64"/>
      </top>
      <bottom style="thin">
        <color rgb="FF0F243E"/>
      </bottom>
      <diagonal/>
    </border>
    <border>
      <left style="thin">
        <color rgb="FF0F243E"/>
      </left>
      <right style="thin">
        <color rgb="FF0F243E"/>
      </right>
      <top style="medium">
        <color indexed="64"/>
      </top>
      <bottom style="thin">
        <color rgb="FF0F243E"/>
      </bottom>
      <diagonal/>
    </border>
    <border>
      <left style="thin">
        <color rgb="FF0F243E"/>
      </left>
      <right style="medium">
        <color indexed="64"/>
      </right>
      <top style="medium">
        <color indexed="64"/>
      </top>
      <bottom style="thin">
        <color rgb="FF0F243E"/>
      </bottom>
      <diagonal/>
    </border>
    <border>
      <left style="medium">
        <color indexed="64"/>
      </left>
      <right style="thin">
        <color rgb="FF0F243E"/>
      </right>
      <top style="thin">
        <color rgb="FF0F243E"/>
      </top>
      <bottom style="thin">
        <color rgb="FF0F243E"/>
      </bottom>
      <diagonal/>
    </border>
    <border>
      <left style="thin">
        <color rgb="FF0F243E"/>
      </left>
      <right style="medium">
        <color indexed="64"/>
      </right>
      <top style="thin">
        <color rgb="FF0F243E"/>
      </top>
      <bottom style="thin">
        <color rgb="FF0F243E"/>
      </bottom>
      <diagonal/>
    </border>
    <border>
      <left style="medium">
        <color indexed="64"/>
      </left>
      <right style="thin">
        <color rgb="FF0F243E"/>
      </right>
      <top style="thin">
        <color rgb="FF0F243E"/>
      </top>
      <bottom style="medium">
        <color indexed="64"/>
      </bottom>
      <diagonal/>
    </border>
    <border>
      <left style="thin">
        <color rgb="FF0F243E"/>
      </left>
      <right style="thin">
        <color rgb="FF0F243E"/>
      </right>
      <top style="thin">
        <color rgb="FF0F243E"/>
      </top>
      <bottom style="medium">
        <color indexed="64"/>
      </bottom>
      <diagonal/>
    </border>
    <border>
      <left style="thin">
        <color rgb="FF0F243E"/>
      </left>
      <right style="medium">
        <color indexed="64"/>
      </right>
      <top style="thin">
        <color rgb="FF0F243E"/>
      </top>
      <bottom style="medium">
        <color indexed="64"/>
      </bottom>
      <diagonal/>
    </border>
    <border>
      <left/>
      <right style="medium">
        <color indexed="64"/>
      </right>
      <top style="thin">
        <color rgb="FF0F243E"/>
      </top>
      <bottom style="thin">
        <color rgb="FF0F243E"/>
      </bottom>
      <diagonal/>
    </border>
    <border>
      <left style="thin">
        <color rgb="FF0F243E"/>
      </left>
      <right/>
      <top style="thin">
        <color rgb="FF0F243E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F243E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F243E"/>
      </left>
      <right/>
      <top style="medium">
        <color indexed="64"/>
      </top>
      <bottom style="thin">
        <color rgb="FF0F243E"/>
      </bottom>
      <diagonal/>
    </border>
    <border>
      <left/>
      <right style="medium">
        <color indexed="64"/>
      </right>
      <top style="medium">
        <color indexed="64"/>
      </top>
      <bottom style="thin">
        <color rgb="FF0F243E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21" fontId="1" fillId="0" borderId="2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164" fontId="1" fillId="0" borderId="7" xfId="0" applyNumberFormat="1" applyFont="1" applyBorder="1" applyAlignment="1" applyProtection="1">
      <alignment horizontal="center"/>
      <protection locked="0"/>
    </xf>
    <xf numFmtId="21" fontId="1" fillId="0" borderId="7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7" fillId="0" borderId="12" xfId="0" applyFont="1" applyBorder="1"/>
    <xf numFmtId="0" fontId="7" fillId="0" borderId="15" xfId="0" applyFont="1" applyBorder="1"/>
    <xf numFmtId="0" fontId="6" fillId="0" borderId="1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45" fontId="8" fillId="2" borderId="29" xfId="0" applyNumberFormat="1" applyFont="1" applyFill="1" applyBorder="1"/>
    <xf numFmtId="0" fontId="7" fillId="0" borderId="29" xfId="0" applyFont="1" applyBorder="1"/>
    <xf numFmtId="0" fontId="2" fillId="4" borderId="16" xfId="0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alignment horizontal="right" wrapText="1"/>
      <protection locked="0"/>
    </xf>
    <xf numFmtId="0" fontId="2" fillId="0" borderId="17" xfId="0" applyFon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7" fillId="0" borderId="16" xfId="0" applyFont="1" applyFill="1" applyBorder="1"/>
    <xf numFmtId="0" fontId="7" fillId="0" borderId="27" xfId="0" applyFont="1" applyFill="1" applyBorder="1"/>
    <xf numFmtId="0" fontId="7" fillId="0" borderId="28" xfId="0" applyFont="1" applyFill="1" applyBorder="1"/>
    <xf numFmtId="0" fontId="1" fillId="0" borderId="18" xfId="0" applyFont="1" applyFill="1" applyBorder="1"/>
    <xf numFmtId="0" fontId="1" fillId="0" borderId="14" xfId="0" applyFont="1" applyFill="1" applyBorder="1"/>
    <xf numFmtId="0" fontId="1" fillId="0" borderId="30" xfId="0" applyFont="1" applyFill="1" applyBorder="1"/>
    <xf numFmtId="45" fontId="7" fillId="0" borderId="0" xfId="0" applyNumberFormat="1" applyFont="1" applyFill="1" applyBorder="1" applyAlignment="1"/>
    <xf numFmtId="0" fontId="1" fillId="0" borderId="3" xfId="0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21" fontId="1" fillId="0" borderId="3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45" fontId="1" fillId="0" borderId="1" xfId="0" applyNumberFormat="1" applyFont="1" applyBorder="1" applyProtection="1">
      <protection locked="0"/>
    </xf>
    <xf numFmtId="45" fontId="7" fillId="0" borderId="28" xfId="0" applyNumberFormat="1" applyFont="1" applyBorder="1"/>
    <xf numFmtId="45" fontId="7" fillId="0" borderId="17" xfId="0" applyNumberFormat="1" applyFont="1" applyBorder="1" applyProtection="1">
      <protection locked="0"/>
    </xf>
    <xf numFmtId="45" fontId="7" fillId="0" borderId="29" xfId="0" applyNumberFormat="1" applyFont="1" applyBorder="1"/>
    <xf numFmtId="45" fontId="7" fillId="0" borderId="18" xfId="0" applyNumberFormat="1" applyFont="1" applyBorder="1" applyProtection="1">
      <protection locked="0"/>
    </xf>
    <xf numFmtId="45" fontId="1" fillId="0" borderId="14" xfId="0" applyNumberFormat="1" applyFont="1" applyBorder="1" applyProtection="1">
      <protection locked="0"/>
    </xf>
    <xf numFmtId="45" fontId="7" fillId="0" borderId="30" xfId="0" applyNumberFormat="1" applyFont="1" applyBorder="1"/>
    <xf numFmtId="45" fontId="7" fillId="0" borderId="0" xfId="0" applyNumberFormat="1" applyFont="1" applyFill="1" applyBorder="1" applyAlignment="1">
      <alignment wrapText="1"/>
    </xf>
    <xf numFmtId="45" fontId="1" fillId="0" borderId="0" xfId="0" applyNumberFormat="1" applyFont="1" applyFill="1" applyBorder="1" applyAlignment="1">
      <alignment wrapText="1"/>
    </xf>
    <xf numFmtId="0" fontId="2" fillId="0" borderId="18" xfId="0" applyFont="1" applyFill="1" applyBorder="1" applyAlignment="1" applyProtection="1">
      <alignment horizontal="right" wrapText="1"/>
      <protection locked="0"/>
    </xf>
    <xf numFmtId="0" fontId="7" fillId="0" borderId="30" xfId="0" applyFont="1" applyFill="1" applyBorder="1"/>
    <xf numFmtId="0" fontId="2" fillId="0" borderId="17" xfId="0" applyFont="1" applyBorder="1" applyAlignment="1" applyProtection="1">
      <alignment horizontal="right" wrapText="1"/>
      <protection locked="0"/>
    </xf>
    <xf numFmtId="0" fontId="7" fillId="3" borderId="29" xfId="0" applyFont="1" applyFill="1" applyBorder="1"/>
    <xf numFmtId="0" fontId="4" fillId="5" borderId="16" xfId="0" applyFont="1" applyFill="1" applyBorder="1" applyProtection="1">
      <protection locked="0"/>
    </xf>
    <xf numFmtId="0" fontId="5" fillId="5" borderId="5" xfId="0" applyFont="1" applyFill="1" applyBorder="1" applyProtection="1">
      <protection locked="0"/>
    </xf>
    <xf numFmtId="0" fontId="5" fillId="5" borderId="6" xfId="0" applyFont="1" applyFill="1" applyBorder="1" applyProtection="1"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5" fillId="5" borderId="35" xfId="0" applyFont="1" applyFill="1" applyBorder="1" applyAlignment="1" applyProtection="1">
      <alignment horizontal="center"/>
      <protection locked="0"/>
    </xf>
    <xf numFmtId="0" fontId="5" fillId="5" borderId="36" xfId="0" applyFont="1" applyFill="1" applyBorder="1" applyProtection="1">
      <protection locked="0"/>
    </xf>
    <xf numFmtId="0" fontId="5" fillId="5" borderId="16" xfId="0" applyFont="1" applyFill="1" applyBorder="1" applyProtection="1">
      <protection locked="0"/>
    </xf>
    <xf numFmtId="0" fontId="5" fillId="5" borderId="27" xfId="0" applyFont="1" applyFill="1" applyBorder="1" applyProtection="1">
      <protection locked="0"/>
    </xf>
    <xf numFmtId="0" fontId="5" fillId="5" borderId="28" xfId="0" applyFont="1" applyFill="1" applyBorder="1" applyProtection="1">
      <protection locked="0"/>
    </xf>
    <xf numFmtId="45" fontId="1" fillId="0" borderId="24" xfId="0" applyNumberFormat="1" applyFont="1" applyFill="1" applyBorder="1" applyAlignment="1">
      <alignment horizontal="left" wrapText="1"/>
    </xf>
    <xf numFmtId="45" fontId="1" fillId="0" borderId="25" xfId="0" applyNumberFormat="1" applyFont="1" applyFill="1" applyBorder="1" applyAlignment="1">
      <alignment horizontal="left" wrapText="1"/>
    </xf>
    <xf numFmtId="45" fontId="1" fillId="0" borderId="26" xfId="0" applyNumberFormat="1" applyFont="1" applyFill="1" applyBorder="1" applyAlignment="1">
      <alignment horizontal="left" wrapText="1"/>
    </xf>
    <xf numFmtId="0" fontId="10" fillId="5" borderId="17" xfId="0" applyFont="1" applyFill="1" applyBorder="1" applyAlignment="1" applyProtection="1">
      <alignment horizontal="right"/>
      <protection locked="0"/>
    </xf>
    <xf numFmtId="0" fontId="10" fillId="5" borderId="1" xfId="0" applyFont="1" applyFill="1" applyBorder="1" applyAlignment="1" applyProtection="1">
      <alignment horizontal="righ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0" fontId="10" fillId="5" borderId="33" xfId="0" applyFont="1" applyFill="1" applyBorder="1" applyAlignment="1" applyProtection="1">
      <alignment horizontal="right"/>
      <protection locked="0"/>
    </xf>
    <xf numFmtId="0" fontId="10" fillId="5" borderId="34" xfId="0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0" borderId="16" xfId="0" applyFont="1" applyFill="1" applyBorder="1" applyAlignment="1" applyProtection="1">
      <alignment horizontal="right" wrapText="1"/>
      <protection locked="0"/>
    </xf>
    <xf numFmtId="0" fontId="2" fillId="0" borderId="28" xfId="0" applyFont="1" applyFill="1" applyBorder="1" applyAlignment="1" applyProtection="1">
      <alignment horizontal="right" wrapText="1"/>
      <protection locked="0"/>
    </xf>
    <xf numFmtId="0" fontId="2" fillId="0" borderId="18" xfId="0" applyFont="1" applyFill="1" applyBorder="1" applyAlignment="1" applyProtection="1">
      <alignment horizontal="right"/>
      <protection locked="0"/>
    </xf>
    <xf numFmtId="0" fontId="2" fillId="0" borderId="30" xfId="0" applyFont="1" applyFill="1" applyBorder="1" applyAlignment="1" applyProtection="1">
      <alignment horizontal="right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23" xfId="0" applyFont="1" applyFill="1" applyBorder="1" applyAlignment="1" applyProtection="1">
      <alignment horizontal="center" wrapText="1"/>
      <protection locked="0"/>
    </xf>
    <xf numFmtId="0" fontId="10" fillId="5" borderId="19" xfId="0" applyFont="1" applyFill="1" applyBorder="1" applyAlignment="1" applyProtection="1">
      <alignment horizontal="center" vertical="center"/>
      <protection locked="0"/>
    </xf>
    <xf numFmtId="0" fontId="10" fillId="5" borderId="20" xfId="0" applyFont="1" applyFill="1" applyBorder="1" applyAlignment="1" applyProtection="1">
      <alignment horizontal="center" vertical="center"/>
      <protection locked="0"/>
    </xf>
    <xf numFmtId="0" fontId="10" fillId="5" borderId="22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24" xfId="0" applyFont="1" applyFill="1" applyBorder="1" applyAlignment="1" applyProtection="1">
      <alignment horizontal="center" vertical="center"/>
      <protection locked="0"/>
    </xf>
    <xf numFmtId="0" fontId="10" fillId="5" borderId="25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14" fontId="0" fillId="0" borderId="29" xfId="0" applyNumberFormat="1" applyBorder="1" applyAlignment="1" applyProtection="1">
      <alignment horizontal="left"/>
      <protection locked="0"/>
    </xf>
    <xf numFmtId="0" fontId="0" fillId="0" borderId="14" xfId="0" quotePrefix="1" applyBorder="1" applyAlignment="1" applyProtection="1">
      <alignment horizontal="left"/>
      <protection locked="0"/>
    </xf>
    <xf numFmtId="0" fontId="0" fillId="0" borderId="30" xfId="0" quotePrefix="1" applyBorder="1" applyAlignment="1" applyProtection="1">
      <alignment horizontal="left"/>
      <protection locked="0"/>
    </xf>
    <xf numFmtId="0" fontId="10" fillId="5" borderId="16" xfId="0" applyFont="1" applyFill="1" applyBorder="1" applyAlignment="1" applyProtection="1">
      <alignment horizontal="right"/>
      <protection locked="0"/>
    </xf>
    <xf numFmtId="0" fontId="10" fillId="5" borderId="27" xfId="0" applyFont="1" applyFill="1" applyBorder="1" applyAlignment="1" applyProtection="1">
      <alignment horizontal="right"/>
      <protection locked="0"/>
    </xf>
    <xf numFmtId="0" fontId="10" fillId="5" borderId="18" xfId="0" applyFont="1" applyFill="1" applyBorder="1" applyAlignment="1" applyProtection="1">
      <alignment horizontal="right"/>
      <protection locked="0"/>
    </xf>
    <xf numFmtId="0" fontId="10" fillId="5" borderId="14" xfId="0" applyFont="1" applyFill="1" applyBorder="1" applyAlignment="1" applyProtection="1">
      <alignment horizontal="right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26" xfId="0" applyFont="1" applyBorder="1" applyAlignment="1" applyProtection="1">
      <alignment horizontal="center" vertical="center" wrapText="1"/>
      <protection locked="0"/>
    </xf>
    <xf numFmtId="45" fontId="1" fillId="0" borderId="19" xfId="0" applyNumberFormat="1" applyFont="1" applyFill="1" applyBorder="1" applyAlignment="1">
      <alignment horizontal="left" wrapText="1"/>
    </xf>
    <xf numFmtId="45" fontId="1" fillId="0" borderId="20" xfId="0" applyNumberFormat="1" applyFont="1" applyFill="1" applyBorder="1" applyAlignment="1">
      <alignment horizontal="left" wrapText="1"/>
    </xf>
    <xf numFmtId="45" fontId="1" fillId="0" borderId="21" xfId="0" applyNumberFormat="1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E419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688931</xdr:colOff>
      <xdr:row>0</xdr:row>
      <xdr:rowOff>97285</xdr:rowOff>
    </xdr:from>
    <xdr:to>
      <xdr:col>13</xdr:col>
      <xdr:colOff>903963</xdr:colOff>
      <xdr:row>4</xdr:row>
      <xdr:rowOff>139552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D6461356-A0CD-4568-8238-3E73C2ACB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64849" y="97285"/>
          <a:ext cx="1154484" cy="814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AC28C-587D-4653-A87E-0992EC2B03F4}">
  <dimension ref="A1:N56"/>
  <sheetViews>
    <sheetView tabSelected="1" view="pageBreakPreview" zoomScale="73" zoomScaleNormal="100" zoomScaleSheetLayoutView="78" workbookViewId="0">
      <selection activeCell="A2" sqref="A2"/>
    </sheetView>
  </sheetViews>
  <sheetFormatPr baseColWidth="10" defaultColWidth="11.42578125" defaultRowHeight="15.75"/>
  <cols>
    <col min="1" max="1" width="5.5703125" style="4" customWidth="1"/>
    <col min="2" max="2" width="18.28515625" style="4" customWidth="1"/>
    <col min="3" max="3" width="18.42578125" style="4" customWidth="1"/>
    <col min="4" max="4" width="11.7109375" style="4" customWidth="1"/>
    <col min="5" max="10" width="19.140625" style="4" customWidth="1"/>
    <col min="11" max="12" width="13.7109375" style="4" customWidth="1"/>
    <col min="13" max="13" width="13.7109375" style="1" customWidth="1"/>
    <col min="14" max="14" width="13.7109375" style="4" customWidth="1"/>
    <col min="15" max="16384" width="11.42578125" style="4"/>
  </cols>
  <sheetData>
    <row r="1" spans="1:14" ht="21">
      <c r="A1" s="72" t="s">
        <v>52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7.9" customHeight="1" thickBot="1"/>
    <row r="3" spans="1:14" ht="15.6" customHeight="1">
      <c r="A3" s="98" t="s">
        <v>28</v>
      </c>
      <c r="B3" s="99"/>
      <c r="C3" s="90" t="s">
        <v>30</v>
      </c>
      <c r="D3" s="91"/>
      <c r="E3" s="28"/>
      <c r="F3" s="84" t="s">
        <v>43</v>
      </c>
      <c r="G3" s="85"/>
      <c r="H3" s="25" t="s">
        <v>18</v>
      </c>
      <c r="I3" s="41">
        <f>SUM(M10:M53)</f>
        <v>5.2106481481481476E-2</v>
      </c>
      <c r="J3" s="35"/>
      <c r="K3" s="48"/>
      <c r="L3" s="48"/>
      <c r="M3" s="48"/>
      <c r="N3" s="48"/>
    </row>
    <row r="4" spans="1:14" ht="16.149999999999999" customHeight="1">
      <c r="A4" s="70" t="s">
        <v>45</v>
      </c>
      <c r="B4" s="71"/>
      <c r="C4" s="68" t="s">
        <v>46</v>
      </c>
      <c r="D4" s="69"/>
      <c r="E4" s="28"/>
      <c r="F4" s="86"/>
      <c r="G4" s="87"/>
      <c r="H4" s="26" t="s">
        <v>19</v>
      </c>
      <c r="I4" s="23">
        <f>AVERAGE(M10:M53)</f>
        <v>5.2106481481481474E-3</v>
      </c>
      <c r="J4" s="35"/>
      <c r="K4" s="48"/>
      <c r="L4" s="48"/>
      <c r="M4" s="48"/>
      <c r="N4" s="48"/>
    </row>
    <row r="5" spans="1:14" ht="16.149999999999999" customHeight="1" thickBot="1">
      <c r="A5" s="66" t="s">
        <v>29</v>
      </c>
      <c r="B5" s="67"/>
      <c r="C5" s="92" t="s">
        <v>31</v>
      </c>
      <c r="D5" s="93"/>
      <c r="E5" s="28"/>
      <c r="F5" s="88"/>
      <c r="G5" s="89"/>
      <c r="H5" s="27" t="s">
        <v>21</v>
      </c>
      <c r="I5" s="24">
        <f>SUM(E55:J55)</f>
        <v>77</v>
      </c>
      <c r="J5"/>
      <c r="K5" s="47" t="s">
        <v>32</v>
      </c>
      <c r="L5" s="48"/>
      <c r="M5" s="48"/>
      <c r="N5" s="48"/>
    </row>
    <row r="6" spans="1:14" ht="15.6" customHeight="1">
      <c r="A6" s="66" t="s">
        <v>34</v>
      </c>
      <c r="B6" s="67"/>
      <c r="C6" s="94">
        <v>36526</v>
      </c>
      <c r="D6" s="95"/>
      <c r="E6" s="28"/>
      <c r="F6" s="102" t="s">
        <v>50</v>
      </c>
      <c r="G6" s="103"/>
      <c r="H6" s="51" t="s">
        <v>44</v>
      </c>
      <c r="I6" s="52">
        <f>I5/I7</f>
        <v>7.7</v>
      </c>
      <c r="J6" s="35"/>
      <c r="K6" s="106" t="s">
        <v>47</v>
      </c>
      <c r="L6" s="107"/>
      <c r="M6" s="107"/>
      <c r="N6" s="108"/>
    </row>
    <row r="7" spans="1:14" ht="16.149999999999999" customHeight="1" thickBot="1">
      <c r="A7" s="100" t="s">
        <v>32</v>
      </c>
      <c r="B7" s="101"/>
      <c r="C7" s="96" t="s">
        <v>33</v>
      </c>
      <c r="D7" s="97"/>
      <c r="E7" s="28"/>
      <c r="F7" s="104"/>
      <c r="G7" s="105"/>
      <c r="H7" s="49" t="s">
        <v>49</v>
      </c>
      <c r="I7" s="50">
        <f>COUNTA(C10:C53)</f>
        <v>10</v>
      </c>
      <c r="J7" s="35"/>
      <c r="K7" s="63" t="s">
        <v>48</v>
      </c>
      <c r="L7" s="64"/>
      <c r="M7" s="64"/>
      <c r="N7" s="65"/>
    </row>
    <row r="8" spans="1:14" ht="16.5" thickBot="1">
      <c r="A8" s="1"/>
      <c r="B8" s="2"/>
      <c r="C8" s="2"/>
      <c r="D8" s="2"/>
      <c r="E8" s="3"/>
      <c r="F8" s="3"/>
      <c r="G8" s="3"/>
      <c r="H8" s="3"/>
      <c r="I8" s="3"/>
      <c r="J8" s="3"/>
      <c r="K8" s="2"/>
      <c r="L8" s="3"/>
      <c r="M8" s="2"/>
      <c r="N8" s="2"/>
    </row>
    <row r="9" spans="1:14">
      <c r="A9" s="53" t="s">
        <v>0</v>
      </c>
      <c r="B9" s="54" t="s">
        <v>1</v>
      </c>
      <c r="C9" s="54" t="s">
        <v>2</v>
      </c>
      <c r="D9" s="55" t="s">
        <v>3</v>
      </c>
      <c r="E9" s="56" t="s">
        <v>22</v>
      </c>
      <c r="F9" s="57" t="s">
        <v>23</v>
      </c>
      <c r="G9" s="57" t="s">
        <v>24</v>
      </c>
      <c r="H9" s="57" t="s">
        <v>25</v>
      </c>
      <c r="I9" s="57" t="s">
        <v>26</v>
      </c>
      <c r="J9" s="58" t="s">
        <v>27</v>
      </c>
      <c r="K9" s="60" t="s">
        <v>4</v>
      </c>
      <c r="L9" s="61" t="s">
        <v>5</v>
      </c>
      <c r="M9" s="62" t="s">
        <v>6</v>
      </c>
      <c r="N9" s="59" t="s">
        <v>51</v>
      </c>
    </row>
    <row r="10" spans="1:14">
      <c r="A10" s="18">
        <v>1</v>
      </c>
      <c r="B10" s="5" t="s">
        <v>38</v>
      </c>
      <c r="C10" s="5" t="s">
        <v>36</v>
      </c>
      <c r="D10" s="19">
        <v>2010</v>
      </c>
      <c r="E10" s="11"/>
      <c r="F10" s="6" t="s">
        <v>7</v>
      </c>
      <c r="G10" s="6" t="s">
        <v>7</v>
      </c>
      <c r="H10" s="6"/>
      <c r="I10" s="6" t="s">
        <v>7</v>
      </c>
      <c r="J10" s="36" t="s">
        <v>7</v>
      </c>
      <c r="K10" s="42">
        <v>7.9861111111111105E-4</v>
      </c>
      <c r="L10" s="40">
        <v>6.9444444444444444E-5</v>
      </c>
      <c r="M10" s="43">
        <f>IF(AND(K10="",L10=""),"",K10-L10)</f>
        <v>7.2916666666666659E-4</v>
      </c>
      <c r="N10" s="16">
        <f t="shared" ref="N10:N53" si="0">_xlfn.RANK.EQ(M10,$M$10:$M$53,1)</f>
        <v>2</v>
      </c>
    </row>
    <row r="11" spans="1:14">
      <c r="A11" s="18">
        <v>2</v>
      </c>
      <c r="B11" s="5" t="s">
        <v>35</v>
      </c>
      <c r="C11" s="5" t="s">
        <v>8</v>
      </c>
      <c r="D11" s="19">
        <v>2009</v>
      </c>
      <c r="E11" s="11" t="s">
        <v>7</v>
      </c>
      <c r="F11" s="6"/>
      <c r="G11" s="6" t="s">
        <v>7</v>
      </c>
      <c r="H11" s="6" t="s">
        <v>7</v>
      </c>
      <c r="I11" s="6" t="s">
        <v>7</v>
      </c>
      <c r="J11" s="36"/>
      <c r="K11" s="42">
        <v>4.2858796296296298E-2</v>
      </c>
      <c r="L11" s="40">
        <v>6.9444444444444444E-5</v>
      </c>
      <c r="M11" s="43">
        <f>IF(AND(K11="",L11=""),"",K11-L11)</f>
        <v>4.2789351851851856E-2</v>
      </c>
      <c r="N11" s="16">
        <f t="shared" si="0"/>
        <v>10</v>
      </c>
    </row>
    <row r="12" spans="1:14">
      <c r="A12" s="18">
        <v>3</v>
      </c>
      <c r="B12" s="5" t="s">
        <v>13</v>
      </c>
      <c r="C12" s="5" t="s">
        <v>37</v>
      </c>
      <c r="D12" s="19">
        <v>2009</v>
      </c>
      <c r="E12" s="11"/>
      <c r="F12" s="6" t="s">
        <v>7</v>
      </c>
      <c r="G12" s="6" t="s">
        <v>7</v>
      </c>
      <c r="H12" s="6" t="s">
        <v>7</v>
      </c>
      <c r="I12" s="6"/>
      <c r="J12" s="36" t="s">
        <v>7</v>
      </c>
      <c r="K12" s="42">
        <v>8.9120370370370362E-4</v>
      </c>
      <c r="L12" s="40">
        <v>4.6296296296296294E-5</v>
      </c>
      <c r="M12" s="43">
        <f>IF(AND(K12="",L12=""),"",K12-L12)</f>
        <v>8.4490740740740728E-4</v>
      </c>
      <c r="N12" s="16">
        <f t="shared" si="0"/>
        <v>3</v>
      </c>
    </row>
    <row r="13" spans="1:14">
      <c r="A13" s="18">
        <v>4</v>
      </c>
      <c r="B13" s="5" t="s">
        <v>39</v>
      </c>
      <c r="C13" s="5" t="s">
        <v>9</v>
      </c>
      <c r="D13" s="19">
        <v>2010</v>
      </c>
      <c r="E13" s="11" t="s">
        <v>7</v>
      </c>
      <c r="F13" s="6" t="s">
        <v>7</v>
      </c>
      <c r="G13" s="6" t="s">
        <v>7</v>
      </c>
      <c r="H13" s="6"/>
      <c r="I13" s="6" t="s">
        <v>7</v>
      </c>
      <c r="J13" s="36"/>
      <c r="K13" s="42">
        <v>1.2847222222222223E-3</v>
      </c>
      <c r="L13" s="40">
        <v>0</v>
      </c>
      <c r="M13" s="43">
        <f t="shared" ref="M13:M53" si="1">IF(AND(K13="",L13=""),"",K13-L13)</f>
        <v>1.2847222222222223E-3</v>
      </c>
      <c r="N13" s="16">
        <f t="shared" si="0"/>
        <v>7</v>
      </c>
    </row>
    <row r="14" spans="1:14">
      <c r="A14" s="18">
        <v>5</v>
      </c>
      <c r="B14" s="5" t="s">
        <v>40</v>
      </c>
      <c r="C14" s="5" t="s">
        <v>10</v>
      </c>
      <c r="D14" s="19">
        <v>2008</v>
      </c>
      <c r="E14" s="11" t="s">
        <v>7</v>
      </c>
      <c r="F14" s="6" t="s">
        <v>7</v>
      </c>
      <c r="G14" s="6"/>
      <c r="H14" s="6" t="s">
        <v>7</v>
      </c>
      <c r="I14" s="6" t="s">
        <v>7</v>
      </c>
      <c r="J14" s="36"/>
      <c r="K14" s="42">
        <v>9.8379629629629642E-4</v>
      </c>
      <c r="L14" s="40">
        <v>2.3148148148148147E-5</v>
      </c>
      <c r="M14" s="43">
        <f t="shared" si="1"/>
        <v>9.606481481481483E-4</v>
      </c>
      <c r="N14" s="16">
        <f t="shared" si="0"/>
        <v>4</v>
      </c>
    </row>
    <row r="15" spans="1:14">
      <c r="A15" s="18">
        <v>6</v>
      </c>
      <c r="B15" s="5" t="s">
        <v>39</v>
      </c>
      <c r="C15" s="5" t="s">
        <v>11</v>
      </c>
      <c r="D15" s="19">
        <v>2009</v>
      </c>
      <c r="E15" s="11" t="s">
        <v>7</v>
      </c>
      <c r="F15" s="6"/>
      <c r="G15" s="6" t="s">
        <v>7</v>
      </c>
      <c r="H15" s="6"/>
      <c r="I15" s="6"/>
      <c r="J15" s="36" t="s">
        <v>7</v>
      </c>
      <c r="K15" s="42">
        <v>1.3773148148148147E-3</v>
      </c>
      <c r="L15" s="40">
        <v>2.3148148148148147E-5</v>
      </c>
      <c r="M15" s="43">
        <f t="shared" si="1"/>
        <v>1.3541666666666665E-3</v>
      </c>
      <c r="N15" s="16">
        <f t="shared" si="0"/>
        <v>9</v>
      </c>
    </row>
    <row r="16" spans="1:14">
      <c r="A16" s="18">
        <v>7</v>
      </c>
      <c r="B16" s="5" t="s">
        <v>35</v>
      </c>
      <c r="C16" s="5" t="s">
        <v>12</v>
      </c>
      <c r="D16" s="19">
        <v>2010</v>
      </c>
      <c r="E16" s="11"/>
      <c r="F16" s="6" t="s">
        <v>7</v>
      </c>
      <c r="G16" s="6" t="s">
        <v>7</v>
      </c>
      <c r="H16" s="6" t="s">
        <v>7</v>
      </c>
      <c r="I16" s="6"/>
      <c r="J16" s="36" t="s">
        <v>7</v>
      </c>
      <c r="K16" s="42">
        <v>1.0763888888888889E-3</v>
      </c>
      <c r="L16" s="40">
        <v>4.6296296296296294E-5</v>
      </c>
      <c r="M16" s="43">
        <f t="shared" si="1"/>
        <v>1.0300925925925926E-3</v>
      </c>
      <c r="N16" s="16">
        <f t="shared" si="0"/>
        <v>5</v>
      </c>
    </row>
    <row r="17" spans="1:14">
      <c r="A17" s="18">
        <v>8</v>
      </c>
      <c r="B17" s="5" t="s">
        <v>41</v>
      </c>
      <c r="C17" s="5" t="s">
        <v>14</v>
      </c>
      <c r="D17" s="19">
        <v>2009</v>
      </c>
      <c r="E17" s="11" t="s">
        <v>7</v>
      </c>
      <c r="F17" s="6" t="s">
        <v>7</v>
      </c>
      <c r="G17" s="6" t="s">
        <v>7</v>
      </c>
      <c r="H17" s="6"/>
      <c r="I17" s="6" t="s">
        <v>7</v>
      </c>
      <c r="J17" s="36"/>
      <c r="K17" s="42">
        <v>7.7546296296296304E-4</v>
      </c>
      <c r="L17" s="40">
        <v>6.9444444444444444E-5</v>
      </c>
      <c r="M17" s="43">
        <f t="shared" si="1"/>
        <v>7.0601851851851858E-4</v>
      </c>
      <c r="N17" s="16">
        <f t="shared" si="0"/>
        <v>1</v>
      </c>
    </row>
    <row r="18" spans="1:14">
      <c r="A18" s="18">
        <v>9</v>
      </c>
      <c r="B18" s="5" t="s">
        <v>38</v>
      </c>
      <c r="C18" s="5" t="s">
        <v>15</v>
      </c>
      <c r="D18" s="19">
        <v>2009</v>
      </c>
      <c r="E18" s="11" t="s">
        <v>7</v>
      </c>
      <c r="F18" s="6"/>
      <c r="G18" s="6"/>
      <c r="H18" s="6" t="s">
        <v>7</v>
      </c>
      <c r="I18" s="6" t="s">
        <v>7</v>
      </c>
      <c r="J18" s="36" t="s">
        <v>7</v>
      </c>
      <c r="K18" s="42">
        <v>1.1689814814814816E-3</v>
      </c>
      <c r="L18" s="40">
        <v>4.6296296296296294E-5</v>
      </c>
      <c r="M18" s="43">
        <f t="shared" si="1"/>
        <v>1.1226851851851853E-3</v>
      </c>
      <c r="N18" s="16">
        <f t="shared" si="0"/>
        <v>6</v>
      </c>
    </row>
    <row r="19" spans="1:14">
      <c r="A19" s="18">
        <v>10</v>
      </c>
      <c r="B19" s="5" t="s">
        <v>16</v>
      </c>
      <c r="C19" s="5" t="s">
        <v>42</v>
      </c>
      <c r="D19" s="19">
        <v>2008</v>
      </c>
      <c r="E19" s="11" t="s">
        <v>7</v>
      </c>
      <c r="F19" s="6"/>
      <c r="G19" s="6" t="s">
        <v>7</v>
      </c>
      <c r="H19" s="6" t="s">
        <v>7</v>
      </c>
      <c r="I19" s="6"/>
      <c r="J19" s="36" t="s">
        <v>7</v>
      </c>
      <c r="K19" s="42">
        <v>1.2847222222222223E-3</v>
      </c>
      <c r="L19" s="40">
        <v>0</v>
      </c>
      <c r="M19" s="43">
        <f t="shared" si="1"/>
        <v>1.2847222222222223E-3</v>
      </c>
      <c r="N19" s="16">
        <f t="shared" si="0"/>
        <v>7</v>
      </c>
    </row>
    <row r="20" spans="1:14">
      <c r="A20" s="18">
        <v>11</v>
      </c>
      <c r="B20" s="5"/>
      <c r="C20" s="5"/>
      <c r="D20" s="19"/>
      <c r="E20" s="11"/>
      <c r="F20" s="6"/>
      <c r="G20" s="6"/>
      <c r="H20" s="6"/>
      <c r="I20" s="6"/>
      <c r="J20" s="36"/>
      <c r="K20" s="42"/>
      <c r="L20" s="40"/>
      <c r="M20" s="43" t="str">
        <f t="shared" si="1"/>
        <v/>
      </c>
      <c r="N20" s="16" t="e">
        <f>_xlfn.RANK.EQ(M20,$M$10:$M$53,1)</f>
        <v>#VALUE!</v>
      </c>
    </row>
    <row r="21" spans="1:14">
      <c r="A21" s="18">
        <v>12</v>
      </c>
      <c r="B21" s="5"/>
      <c r="C21" s="5"/>
      <c r="D21" s="19"/>
      <c r="E21" s="11"/>
      <c r="F21" s="6"/>
      <c r="G21" s="6"/>
      <c r="H21" s="6"/>
      <c r="I21" s="6"/>
      <c r="J21" s="36"/>
      <c r="K21" s="42"/>
      <c r="L21" s="40"/>
      <c r="M21" s="43" t="str">
        <f t="shared" si="1"/>
        <v/>
      </c>
      <c r="N21" s="16" t="e">
        <f t="shared" si="0"/>
        <v>#VALUE!</v>
      </c>
    </row>
    <row r="22" spans="1:14">
      <c r="A22" s="18">
        <v>13</v>
      </c>
      <c r="B22" s="5"/>
      <c r="C22" s="5"/>
      <c r="D22" s="19"/>
      <c r="E22" s="11"/>
      <c r="F22" s="6"/>
      <c r="G22" s="6"/>
      <c r="H22" s="6"/>
      <c r="I22" s="6"/>
      <c r="J22" s="36"/>
      <c r="K22" s="42"/>
      <c r="L22" s="40"/>
      <c r="M22" s="43" t="str">
        <f t="shared" si="1"/>
        <v/>
      </c>
      <c r="N22" s="16" t="e">
        <f t="shared" si="0"/>
        <v>#VALUE!</v>
      </c>
    </row>
    <row r="23" spans="1:14">
      <c r="A23" s="18">
        <v>14</v>
      </c>
      <c r="B23" s="5"/>
      <c r="C23" s="5"/>
      <c r="D23" s="19"/>
      <c r="E23" s="11"/>
      <c r="F23" s="6"/>
      <c r="G23" s="6"/>
      <c r="H23" s="6"/>
      <c r="I23" s="6"/>
      <c r="J23" s="36"/>
      <c r="K23" s="42"/>
      <c r="L23" s="40"/>
      <c r="M23" s="43" t="str">
        <f t="shared" si="1"/>
        <v/>
      </c>
      <c r="N23" s="16" t="e">
        <f t="shared" si="0"/>
        <v>#VALUE!</v>
      </c>
    </row>
    <row r="24" spans="1:14">
      <c r="A24" s="18">
        <v>15</v>
      </c>
      <c r="B24" s="5"/>
      <c r="C24" s="5"/>
      <c r="D24" s="19"/>
      <c r="E24" s="11"/>
      <c r="F24" s="6"/>
      <c r="G24" s="6"/>
      <c r="H24" s="6"/>
      <c r="I24" s="6"/>
      <c r="J24" s="36"/>
      <c r="K24" s="42"/>
      <c r="L24" s="40"/>
      <c r="M24" s="43" t="str">
        <f t="shared" si="1"/>
        <v/>
      </c>
      <c r="N24" s="16" t="e">
        <f t="shared" si="0"/>
        <v>#VALUE!</v>
      </c>
    </row>
    <row r="25" spans="1:14">
      <c r="A25" s="18">
        <v>16</v>
      </c>
      <c r="B25" s="5"/>
      <c r="C25" s="5"/>
      <c r="D25" s="19"/>
      <c r="E25" s="11"/>
      <c r="F25" s="6"/>
      <c r="G25" s="6"/>
      <c r="H25" s="6"/>
      <c r="I25" s="6"/>
      <c r="J25" s="36"/>
      <c r="K25" s="42"/>
      <c r="L25" s="40"/>
      <c r="M25" s="43" t="str">
        <f t="shared" si="1"/>
        <v/>
      </c>
      <c r="N25" s="16" t="e">
        <f t="shared" si="0"/>
        <v>#VALUE!</v>
      </c>
    </row>
    <row r="26" spans="1:14">
      <c r="A26" s="18">
        <v>17</v>
      </c>
      <c r="B26" s="5"/>
      <c r="C26" s="5"/>
      <c r="D26" s="19"/>
      <c r="E26" s="11"/>
      <c r="F26" s="6"/>
      <c r="G26" s="6"/>
      <c r="H26" s="6"/>
      <c r="I26" s="6"/>
      <c r="J26" s="36"/>
      <c r="K26" s="42"/>
      <c r="L26" s="40"/>
      <c r="M26" s="43" t="str">
        <f t="shared" si="1"/>
        <v/>
      </c>
      <c r="N26" s="16" t="e">
        <f t="shared" si="0"/>
        <v>#VALUE!</v>
      </c>
    </row>
    <row r="27" spans="1:14">
      <c r="A27" s="18">
        <v>18</v>
      </c>
      <c r="B27" s="5"/>
      <c r="C27" s="5"/>
      <c r="D27" s="19"/>
      <c r="E27" s="11"/>
      <c r="F27" s="6"/>
      <c r="G27" s="6"/>
      <c r="H27" s="6"/>
      <c r="I27" s="6"/>
      <c r="J27" s="36"/>
      <c r="K27" s="42"/>
      <c r="L27" s="40"/>
      <c r="M27" s="43" t="str">
        <f t="shared" si="1"/>
        <v/>
      </c>
      <c r="N27" s="16" t="e">
        <f t="shared" si="0"/>
        <v>#VALUE!</v>
      </c>
    </row>
    <row r="28" spans="1:14">
      <c r="A28" s="18">
        <v>19</v>
      </c>
      <c r="B28" s="5"/>
      <c r="C28" s="5"/>
      <c r="D28" s="19"/>
      <c r="E28" s="11"/>
      <c r="F28" s="6"/>
      <c r="G28" s="6"/>
      <c r="H28" s="6"/>
      <c r="I28" s="6"/>
      <c r="J28" s="36"/>
      <c r="K28" s="42"/>
      <c r="L28" s="40"/>
      <c r="M28" s="43" t="str">
        <f t="shared" si="1"/>
        <v/>
      </c>
      <c r="N28" s="16" t="e">
        <f t="shared" si="0"/>
        <v>#VALUE!</v>
      </c>
    </row>
    <row r="29" spans="1:14">
      <c r="A29" s="18">
        <v>20</v>
      </c>
      <c r="B29" s="5"/>
      <c r="C29" s="5"/>
      <c r="D29" s="19"/>
      <c r="E29" s="11"/>
      <c r="F29" s="6"/>
      <c r="G29" s="6"/>
      <c r="H29" s="6"/>
      <c r="I29" s="6"/>
      <c r="J29" s="36"/>
      <c r="K29" s="42"/>
      <c r="L29" s="40"/>
      <c r="M29" s="43" t="str">
        <f t="shared" si="1"/>
        <v/>
      </c>
      <c r="N29" s="16" t="e">
        <f t="shared" si="0"/>
        <v>#VALUE!</v>
      </c>
    </row>
    <row r="30" spans="1:14">
      <c r="A30" s="18">
        <v>21</v>
      </c>
      <c r="B30" s="5"/>
      <c r="C30" s="5"/>
      <c r="D30" s="19"/>
      <c r="E30" s="12"/>
      <c r="F30" s="7"/>
      <c r="G30" s="7"/>
      <c r="H30" s="7"/>
      <c r="I30" s="7"/>
      <c r="J30" s="37"/>
      <c r="K30" s="42"/>
      <c r="L30" s="40"/>
      <c r="M30" s="43" t="str">
        <f t="shared" si="1"/>
        <v/>
      </c>
      <c r="N30" s="16" t="e">
        <f t="shared" si="0"/>
        <v>#VALUE!</v>
      </c>
    </row>
    <row r="31" spans="1:14">
      <c r="A31" s="18">
        <v>22</v>
      </c>
      <c r="B31" s="5"/>
      <c r="C31" s="5"/>
      <c r="D31" s="19"/>
      <c r="E31" s="12"/>
      <c r="F31" s="7"/>
      <c r="G31" s="7"/>
      <c r="H31" s="7"/>
      <c r="I31" s="7"/>
      <c r="J31" s="37"/>
      <c r="K31" s="42"/>
      <c r="L31" s="40"/>
      <c r="M31" s="43" t="str">
        <f t="shared" si="1"/>
        <v/>
      </c>
      <c r="N31" s="16" t="e">
        <f t="shared" si="0"/>
        <v>#VALUE!</v>
      </c>
    </row>
    <row r="32" spans="1:14">
      <c r="A32" s="18">
        <v>23</v>
      </c>
      <c r="B32" s="5"/>
      <c r="C32" s="5"/>
      <c r="D32" s="19"/>
      <c r="E32" s="12"/>
      <c r="F32" s="7"/>
      <c r="G32" s="7"/>
      <c r="H32" s="7"/>
      <c r="I32" s="7"/>
      <c r="J32" s="37"/>
      <c r="K32" s="42"/>
      <c r="L32" s="40"/>
      <c r="M32" s="43" t="str">
        <f t="shared" si="1"/>
        <v/>
      </c>
      <c r="N32" s="16" t="e">
        <f t="shared" si="0"/>
        <v>#VALUE!</v>
      </c>
    </row>
    <row r="33" spans="1:14">
      <c r="A33" s="18">
        <v>24</v>
      </c>
      <c r="B33" s="5"/>
      <c r="C33" s="5"/>
      <c r="D33" s="19"/>
      <c r="E33" s="12"/>
      <c r="F33" s="7"/>
      <c r="G33" s="7"/>
      <c r="H33" s="7"/>
      <c r="I33" s="7"/>
      <c r="J33" s="37"/>
      <c r="K33" s="42"/>
      <c r="L33" s="40"/>
      <c r="M33" s="43" t="str">
        <f t="shared" si="1"/>
        <v/>
      </c>
      <c r="N33" s="16" t="e">
        <f t="shared" si="0"/>
        <v>#VALUE!</v>
      </c>
    </row>
    <row r="34" spans="1:14">
      <c r="A34" s="18">
        <v>25</v>
      </c>
      <c r="B34" s="5"/>
      <c r="C34" s="5"/>
      <c r="D34" s="19"/>
      <c r="E34" s="12"/>
      <c r="F34" s="7"/>
      <c r="G34" s="7"/>
      <c r="H34" s="7"/>
      <c r="I34" s="7"/>
      <c r="J34" s="37"/>
      <c r="K34" s="42"/>
      <c r="L34" s="40"/>
      <c r="M34" s="43" t="str">
        <f t="shared" si="1"/>
        <v/>
      </c>
      <c r="N34" s="16" t="e">
        <f t="shared" si="0"/>
        <v>#VALUE!</v>
      </c>
    </row>
    <row r="35" spans="1:14">
      <c r="A35" s="18">
        <v>26</v>
      </c>
      <c r="B35" s="5"/>
      <c r="C35" s="5"/>
      <c r="D35" s="19"/>
      <c r="E35" s="12"/>
      <c r="F35" s="7"/>
      <c r="G35" s="7"/>
      <c r="H35" s="7"/>
      <c r="I35" s="7"/>
      <c r="J35" s="37"/>
      <c r="K35" s="42"/>
      <c r="L35" s="40"/>
      <c r="M35" s="43" t="str">
        <f t="shared" si="1"/>
        <v/>
      </c>
      <c r="N35" s="16" t="e">
        <f t="shared" si="0"/>
        <v>#VALUE!</v>
      </c>
    </row>
    <row r="36" spans="1:14">
      <c r="A36" s="18">
        <v>27</v>
      </c>
      <c r="B36" s="5"/>
      <c r="C36" s="5"/>
      <c r="D36" s="19"/>
      <c r="E36" s="12"/>
      <c r="F36" s="7"/>
      <c r="G36" s="7"/>
      <c r="H36" s="7"/>
      <c r="I36" s="7"/>
      <c r="J36" s="37"/>
      <c r="K36" s="42"/>
      <c r="L36" s="40"/>
      <c r="M36" s="43" t="str">
        <f t="shared" si="1"/>
        <v/>
      </c>
      <c r="N36" s="16" t="e">
        <f t="shared" si="0"/>
        <v>#VALUE!</v>
      </c>
    </row>
    <row r="37" spans="1:14">
      <c r="A37" s="18">
        <v>28</v>
      </c>
      <c r="B37" s="5"/>
      <c r="C37" s="5"/>
      <c r="D37" s="19"/>
      <c r="E37" s="12"/>
      <c r="F37" s="7"/>
      <c r="G37" s="7"/>
      <c r="H37" s="7"/>
      <c r="I37" s="7"/>
      <c r="J37" s="37"/>
      <c r="K37" s="42"/>
      <c r="L37" s="40"/>
      <c r="M37" s="43" t="str">
        <f t="shared" si="1"/>
        <v/>
      </c>
      <c r="N37" s="16" t="e">
        <f t="shared" si="0"/>
        <v>#VALUE!</v>
      </c>
    </row>
    <row r="38" spans="1:14">
      <c r="A38" s="18">
        <v>29</v>
      </c>
      <c r="B38" s="5"/>
      <c r="C38" s="5"/>
      <c r="D38" s="19"/>
      <c r="E38" s="12"/>
      <c r="F38" s="7"/>
      <c r="G38" s="7"/>
      <c r="H38" s="7"/>
      <c r="I38" s="7"/>
      <c r="J38" s="37"/>
      <c r="K38" s="42"/>
      <c r="L38" s="40"/>
      <c r="M38" s="43" t="str">
        <f t="shared" si="1"/>
        <v/>
      </c>
      <c r="N38" s="16" t="e">
        <f t="shared" si="0"/>
        <v>#VALUE!</v>
      </c>
    </row>
    <row r="39" spans="1:14">
      <c r="A39" s="18">
        <v>30</v>
      </c>
      <c r="B39" s="5"/>
      <c r="C39" s="5"/>
      <c r="D39" s="19"/>
      <c r="E39" s="12"/>
      <c r="F39" s="7"/>
      <c r="G39" s="7"/>
      <c r="H39" s="7"/>
      <c r="I39" s="7"/>
      <c r="J39" s="37"/>
      <c r="K39" s="42"/>
      <c r="L39" s="40"/>
      <c r="M39" s="43" t="str">
        <f t="shared" si="1"/>
        <v/>
      </c>
      <c r="N39" s="16" t="e">
        <f t="shared" si="0"/>
        <v>#VALUE!</v>
      </c>
    </row>
    <row r="40" spans="1:14">
      <c r="A40" s="18">
        <v>31</v>
      </c>
      <c r="B40" s="5"/>
      <c r="C40" s="5"/>
      <c r="D40" s="19"/>
      <c r="E40" s="12"/>
      <c r="F40" s="7"/>
      <c r="G40" s="7"/>
      <c r="H40" s="7"/>
      <c r="I40" s="7"/>
      <c r="J40" s="37"/>
      <c r="K40" s="42"/>
      <c r="L40" s="40"/>
      <c r="M40" s="43" t="str">
        <f t="shared" si="1"/>
        <v/>
      </c>
      <c r="N40" s="16" t="e">
        <f t="shared" si="0"/>
        <v>#VALUE!</v>
      </c>
    </row>
    <row r="41" spans="1:14">
      <c r="A41" s="18">
        <v>32</v>
      </c>
      <c r="B41" s="5"/>
      <c r="C41" s="5"/>
      <c r="D41" s="19"/>
      <c r="E41" s="12"/>
      <c r="F41" s="7"/>
      <c r="G41" s="7"/>
      <c r="H41" s="7"/>
      <c r="I41" s="7"/>
      <c r="J41" s="37"/>
      <c r="K41" s="42"/>
      <c r="L41" s="40"/>
      <c r="M41" s="43" t="str">
        <f t="shared" si="1"/>
        <v/>
      </c>
      <c r="N41" s="16" t="e">
        <f t="shared" si="0"/>
        <v>#VALUE!</v>
      </c>
    </row>
    <row r="42" spans="1:14">
      <c r="A42" s="18">
        <v>33</v>
      </c>
      <c r="B42" s="5"/>
      <c r="C42" s="5"/>
      <c r="D42" s="19"/>
      <c r="E42" s="11"/>
      <c r="F42" s="6"/>
      <c r="G42" s="6"/>
      <c r="H42" s="6"/>
      <c r="I42" s="6"/>
      <c r="J42" s="36"/>
      <c r="K42" s="42"/>
      <c r="L42" s="40"/>
      <c r="M42" s="43" t="str">
        <f t="shared" si="1"/>
        <v/>
      </c>
      <c r="N42" s="16" t="e">
        <f t="shared" si="0"/>
        <v>#VALUE!</v>
      </c>
    </row>
    <row r="43" spans="1:14">
      <c r="A43" s="18">
        <v>34</v>
      </c>
      <c r="B43" s="5"/>
      <c r="C43" s="5"/>
      <c r="D43" s="19"/>
      <c r="E43" s="11"/>
      <c r="F43" s="6"/>
      <c r="G43" s="6"/>
      <c r="H43" s="6"/>
      <c r="I43" s="6"/>
      <c r="J43" s="36"/>
      <c r="K43" s="42"/>
      <c r="L43" s="40"/>
      <c r="M43" s="43" t="str">
        <f t="shared" si="1"/>
        <v/>
      </c>
      <c r="N43" s="16" t="e">
        <f t="shared" si="0"/>
        <v>#VALUE!</v>
      </c>
    </row>
    <row r="44" spans="1:14">
      <c r="A44" s="18">
        <v>35</v>
      </c>
      <c r="B44" s="5"/>
      <c r="C44" s="5"/>
      <c r="D44" s="19"/>
      <c r="E44" s="11"/>
      <c r="F44" s="6"/>
      <c r="G44" s="6"/>
      <c r="H44" s="6"/>
      <c r="I44" s="6"/>
      <c r="J44" s="36"/>
      <c r="K44" s="42"/>
      <c r="L44" s="40"/>
      <c r="M44" s="43" t="str">
        <f t="shared" si="1"/>
        <v/>
      </c>
      <c r="N44" s="16" t="e">
        <f t="shared" si="0"/>
        <v>#VALUE!</v>
      </c>
    </row>
    <row r="45" spans="1:14">
      <c r="A45" s="18">
        <v>36</v>
      </c>
      <c r="B45" s="5"/>
      <c r="C45" s="5"/>
      <c r="D45" s="19"/>
      <c r="E45" s="11"/>
      <c r="F45" s="6"/>
      <c r="G45" s="6"/>
      <c r="H45" s="6"/>
      <c r="I45" s="6"/>
      <c r="J45" s="36"/>
      <c r="K45" s="42"/>
      <c r="L45" s="40"/>
      <c r="M45" s="43" t="str">
        <f t="shared" si="1"/>
        <v/>
      </c>
      <c r="N45" s="16" t="e">
        <f t="shared" si="0"/>
        <v>#VALUE!</v>
      </c>
    </row>
    <row r="46" spans="1:14">
      <c r="A46" s="18">
        <v>37</v>
      </c>
      <c r="B46" s="5"/>
      <c r="C46" s="5"/>
      <c r="D46" s="19"/>
      <c r="E46" s="13"/>
      <c r="F46" s="8"/>
      <c r="G46" s="8"/>
      <c r="H46" s="8"/>
      <c r="I46" s="8"/>
      <c r="J46" s="38"/>
      <c r="K46" s="42"/>
      <c r="L46" s="40"/>
      <c r="M46" s="43" t="str">
        <f t="shared" si="1"/>
        <v/>
      </c>
      <c r="N46" s="16" t="e">
        <f t="shared" si="0"/>
        <v>#VALUE!</v>
      </c>
    </row>
    <row r="47" spans="1:14">
      <c r="A47" s="18">
        <v>38</v>
      </c>
      <c r="B47" s="5"/>
      <c r="C47" s="5"/>
      <c r="D47" s="19"/>
      <c r="E47" s="13"/>
      <c r="F47" s="8"/>
      <c r="G47" s="8"/>
      <c r="H47" s="8"/>
      <c r="I47" s="8"/>
      <c r="J47" s="38"/>
      <c r="K47" s="42"/>
      <c r="L47" s="40"/>
      <c r="M47" s="43" t="str">
        <f t="shared" si="1"/>
        <v/>
      </c>
      <c r="N47" s="16" t="e">
        <f t="shared" si="0"/>
        <v>#VALUE!</v>
      </c>
    </row>
    <row r="48" spans="1:14">
      <c r="A48" s="18">
        <v>39</v>
      </c>
      <c r="B48" s="5"/>
      <c r="C48" s="5"/>
      <c r="D48" s="19"/>
      <c r="E48" s="11"/>
      <c r="F48" s="6"/>
      <c r="G48" s="6"/>
      <c r="H48" s="6"/>
      <c r="I48" s="6"/>
      <c r="J48" s="36"/>
      <c r="K48" s="42"/>
      <c r="L48" s="40"/>
      <c r="M48" s="43" t="str">
        <f t="shared" si="1"/>
        <v/>
      </c>
      <c r="N48" s="16" t="e">
        <f t="shared" si="0"/>
        <v>#VALUE!</v>
      </c>
    </row>
    <row r="49" spans="1:14">
      <c r="A49" s="18">
        <v>40</v>
      </c>
      <c r="B49" s="5"/>
      <c r="C49" s="5"/>
      <c r="D49" s="19"/>
      <c r="E49" s="11"/>
      <c r="F49" s="6"/>
      <c r="G49" s="6"/>
      <c r="H49" s="6"/>
      <c r="I49" s="6"/>
      <c r="J49" s="36"/>
      <c r="K49" s="42"/>
      <c r="L49" s="40"/>
      <c r="M49" s="43" t="str">
        <f t="shared" si="1"/>
        <v/>
      </c>
      <c r="N49" s="16" t="e">
        <f t="shared" si="0"/>
        <v>#VALUE!</v>
      </c>
    </row>
    <row r="50" spans="1:14">
      <c r="A50" s="18">
        <v>41</v>
      </c>
      <c r="B50" s="5"/>
      <c r="C50" s="5"/>
      <c r="D50" s="19"/>
      <c r="E50" s="11"/>
      <c r="F50" s="6"/>
      <c r="G50" s="6"/>
      <c r="H50" s="6"/>
      <c r="I50" s="6"/>
      <c r="J50" s="36"/>
      <c r="K50" s="42"/>
      <c r="L50" s="40"/>
      <c r="M50" s="43" t="str">
        <f t="shared" si="1"/>
        <v/>
      </c>
      <c r="N50" s="16" t="e">
        <f t="shared" si="0"/>
        <v>#VALUE!</v>
      </c>
    </row>
    <row r="51" spans="1:14">
      <c r="A51" s="18">
        <v>42</v>
      </c>
      <c r="B51" s="5"/>
      <c r="C51" s="5"/>
      <c r="D51" s="19"/>
      <c r="E51" s="11"/>
      <c r="F51" s="6"/>
      <c r="G51" s="6"/>
      <c r="H51" s="6"/>
      <c r="I51" s="6"/>
      <c r="J51" s="36"/>
      <c r="K51" s="42"/>
      <c r="L51" s="40"/>
      <c r="M51" s="43" t="str">
        <f t="shared" si="1"/>
        <v/>
      </c>
      <c r="N51" s="16" t="e">
        <f t="shared" si="0"/>
        <v>#VALUE!</v>
      </c>
    </row>
    <row r="52" spans="1:14">
      <c r="A52" s="18">
        <v>43</v>
      </c>
      <c r="B52" s="5"/>
      <c r="C52" s="5"/>
      <c r="D52" s="19"/>
      <c r="E52" s="11"/>
      <c r="F52" s="6"/>
      <c r="G52" s="6"/>
      <c r="H52" s="6"/>
      <c r="I52" s="6"/>
      <c r="J52" s="36"/>
      <c r="K52" s="42"/>
      <c r="L52" s="40"/>
      <c r="M52" s="43" t="str">
        <f t="shared" si="1"/>
        <v/>
      </c>
      <c r="N52" s="16" t="e">
        <f t="shared" si="0"/>
        <v>#VALUE!</v>
      </c>
    </row>
    <row r="53" spans="1:14" ht="16.5" thickBot="1">
      <c r="A53" s="20">
        <v>44</v>
      </c>
      <c r="B53" s="21"/>
      <c r="C53" s="21"/>
      <c r="D53" s="22"/>
      <c r="E53" s="14"/>
      <c r="F53" s="15"/>
      <c r="G53" s="15"/>
      <c r="H53" s="15"/>
      <c r="I53" s="15"/>
      <c r="J53" s="39"/>
      <c r="K53" s="44"/>
      <c r="L53" s="45"/>
      <c r="M53" s="46" t="str">
        <f t="shared" si="1"/>
        <v/>
      </c>
      <c r="N53" s="17" t="e">
        <f t="shared" si="0"/>
        <v>#VALUE!</v>
      </c>
    </row>
    <row r="54" spans="1:14" ht="16.149999999999999" customHeight="1">
      <c r="A54" s="80"/>
      <c r="B54" s="81"/>
      <c r="C54" s="73" t="s">
        <v>17</v>
      </c>
      <c r="D54" s="74"/>
      <c r="E54" s="29">
        <f>COUNTA(E10:E53)</f>
        <v>7</v>
      </c>
      <c r="F54" s="30">
        <f>COUNTA(F10:F53)</f>
        <v>6</v>
      </c>
      <c r="G54" s="30">
        <f>COUNTA(G10:G53)</f>
        <v>8</v>
      </c>
      <c r="H54" s="30">
        <f t="shared" ref="H54:I54" si="2">COUNTA(H10:H53)</f>
        <v>6</v>
      </c>
      <c r="I54" s="30">
        <f t="shared" si="2"/>
        <v>6</v>
      </c>
      <c r="J54" s="31">
        <f>COUNTA(J10:J53)</f>
        <v>6</v>
      </c>
      <c r="K54" s="77"/>
      <c r="L54" s="78"/>
      <c r="M54" s="78"/>
      <c r="N54" s="79"/>
    </row>
    <row r="55" spans="1:14" ht="16.5" thickBot="1">
      <c r="A55" s="82"/>
      <c r="B55" s="83"/>
      <c r="C55" s="75" t="s">
        <v>20</v>
      </c>
      <c r="D55" s="76"/>
      <c r="E55" s="32">
        <f>E54*1</f>
        <v>7</v>
      </c>
      <c r="F55" s="33">
        <f>F54*1</f>
        <v>6</v>
      </c>
      <c r="G55" s="33">
        <f>G54*2</f>
        <v>16</v>
      </c>
      <c r="H55" s="33">
        <f>H54*2</f>
        <v>12</v>
      </c>
      <c r="I55" s="33">
        <f>I54*3</f>
        <v>18</v>
      </c>
      <c r="J55" s="34">
        <f>J54*3</f>
        <v>18</v>
      </c>
      <c r="K55" s="77"/>
      <c r="L55" s="78"/>
      <c r="M55" s="78"/>
      <c r="N55" s="78"/>
    </row>
    <row r="56" spans="1:14">
      <c r="A56" s="10"/>
      <c r="B56" s="1"/>
      <c r="C56" s="1"/>
      <c r="D56" s="1"/>
      <c r="E56" s="1"/>
      <c r="F56" s="1"/>
      <c r="G56" s="1"/>
      <c r="H56" s="1"/>
      <c r="I56" s="1"/>
      <c r="J56" s="1"/>
      <c r="N56" s="9"/>
    </row>
  </sheetData>
  <sheetProtection selectLockedCells="1"/>
  <protectedRanges>
    <protectedRange sqref="B10:L53" name="Bearbeitung zugelassen"/>
  </protectedRanges>
  <mergeCells count="19">
    <mergeCell ref="C54:D54"/>
    <mergeCell ref="C55:D55"/>
    <mergeCell ref="K54:N55"/>
    <mergeCell ref="A54:B55"/>
    <mergeCell ref="F3:G5"/>
    <mergeCell ref="C3:D3"/>
    <mergeCell ref="C5:D5"/>
    <mergeCell ref="C6:D6"/>
    <mergeCell ref="C7:D7"/>
    <mergeCell ref="A3:B3"/>
    <mergeCell ref="A6:B6"/>
    <mergeCell ref="A7:B7"/>
    <mergeCell ref="F6:G7"/>
    <mergeCell ref="K6:N6"/>
    <mergeCell ref="K7:N7"/>
    <mergeCell ref="A5:B5"/>
    <mergeCell ref="C4:D4"/>
    <mergeCell ref="A4:B4"/>
    <mergeCell ref="A1:N1"/>
  </mergeCells>
  <conditionalFormatting sqref="N10:N53">
    <cfRule type="colorScale" priority="1">
      <colorScale>
        <cfvo type="min"/>
        <cfvo type="percentile" val="50"/>
        <cfvo type="max"/>
        <color rgb="FF00CC00"/>
        <color theme="7"/>
        <color rgb="FFFF0000"/>
      </colorScale>
    </cfRule>
    <cfRule type="colorScale" priority="3">
      <colorScale>
        <cfvo type="min"/>
        <cfvo type="max"/>
        <color rgb="FF63BE7B"/>
        <color rgb="FFFCFCFF"/>
      </colorScale>
    </cfRule>
  </conditionalFormatting>
  <pageMargins left="0.70866141732283472" right="0.70866141732283472" top="0.78740157480314965" bottom="0.78740157480314965" header="0.31496062992125984" footer="0.31496062992125984"/>
  <pageSetup paperSize="9" scale="51" orientation="landscape" r:id="rId1"/>
  <headerFooter>
    <oddHeader>&amp;LSport Union Schweiz&amp;C&amp;"Adobe Fangsong Std R,Standard"&amp;12Jugi Wettkampf Luuszapfe-Cup&amp;"-,Standard"
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Auswertungsblatt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KRONA moments</dc:creator>
  <cp:lastModifiedBy>lukas.minder</cp:lastModifiedBy>
  <cp:lastPrinted>2021-10-19T06:40:29Z</cp:lastPrinted>
  <dcterms:created xsi:type="dcterms:W3CDTF">2018-12-21T07:35:38Z</dcterms:created>
  <dcterms:modified xsi:type="dcterms:W3CDTF">2021-11-24T10:50:35Z</dcterms:modified>
</cp:coreProperties>
</file>